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isclaimer" sheetId="1" r:id="rId3"/>
    <sheet state="visible" name="Tracking Your Success" sheetId="2" r:id="rId4"/>
    <sheet state="visible" name="Figuring Out Book Costs" sheetId="3" r:id="rId5"/>
    <sheet state="visible" name="Figuring Out Event Costs" sheetId="4" r:id="rId6"/>
  </sheets>
  <definedNames/>
  <calcPr/>
</workbook>
</file>

<file path=xl/sharedStrings.xml><?xml version="1.0" encoding="utf-8"?>
<sst xmlns="http://schemas.openxmlformats.org/spreadsheetml/2006/main" count="89" uniqueCount="78">
  <si>
    <t>Cost Per Book</t>
  </si>
  <si>
    <t>Tracking Your Success</t>
  </si>
  <si>
    <t>This breaks down the costs for each individual book from a print run.</t>
  </si>
  <si>
    <t>As mentioned in the book, 5 Critical Things For a Successful Book Signing, we need to track our estimates (guesses) and actuals. Here's an example.</t>
  </si>
  <si>
    <t>Date</t>
  </si>
  <si>
    <t>Event Description</t>
  </si>
  <si>
    <t>Location</t>
  </si>
  <si>
    <t>Event Type</t>
  </si>
  <si>
    <t>Guess - Book 1 Sales</t>
  </si>
  <si>
    <t>Actual Sales - Book 1</t>
  </si>
  <si>
    <t>Actual vs Guess</t>
  </si>
  <si>
    <t>Event Types</t>
  </si>
  <si>
    <t>Total cost of print run (shipping included)</t>
  </si>
  <si>
    <t>Number of copies in Print Run</t>
  </si>
  <si>
    <t>Anticipated Damaged copies (including mis-signed)</t>
  </si>
  <si>
    <t>Anticipated Give-away copies</t>
  </si>
  <si>
    <t>Owl's Nest Launch Party for 5 Critical Things</t>
  </si>
  <si>
    <t>Owl's Nest Books</t>
  </si>
  <si>
    <t>Total number of sellable books for this print run</t>
  </si>
  <si>
    <t>Book Launch</t>
  </si>
  <si>
    <t>Cost per book before factoring other costs</t>
  </si>
  <si>
    <t>Additional Costs being included in cost of book</t>
  </si>
  <si>
    <t>Cost of Editing, Proof Reading, and Formating</t>
  </si>
  <si>
    <t>Percentage of editing to go towards this print run</t>
  </si>
  <si>
    <t>Other Launch Party for 5 Critical Things</t>
  </si>
  <si>
    <t>Tim's Book Pile</t>
  </si>
  <si>
    <t>Book Signing</t>
  </si>
  <si>
    <t>EdmontonExpo 2019 - Day 1</t>
  </si>
  <si>
    <t>EdmontonExpo</t>
  </si>
  <si>
    <t>Editing costs for this print run</t>
  </si>
  <si>
    <t>Cost of Cover</t>
  </si>
  <si>
    <t>Portion of editing to go towards this print run</t>
  </si>
  <si>
    <t>Comic Convention</t>
  </si>
  <si>
    <t>&lt;- For the exercise, these haven't happened yet.</t>
  </si>
  <si>
    <t>EdmontonExpo 2019 - Day 2</t>
  </si>
  <si>
    <t>Fair</t>
  </si>
  <si>
    <t>Speech</t>
  </si>
  <si>
    <t>Cover costs for this print run</t>
  </si>
  <si>
    <t>Other</t>
  </si>
  <si>
    <t>Cost of Marketing Materials (banners, bookmarks, buttons, etc)</t>
  </si>
  <si>
    <t>Marketing Materials cost for this print run</t>
  </si>
  <si>
    <t>Summary</t>
  </si>
  <si>
    <t>Cost of Print Run</t>
  </si>
  <si>
    <t>Current Forecast of books needed for all events</t>
  </si>
  <si>
    <t>Editing Costs</t>
  </si>
  <si>
    <t>(it only counts books IF there's no actual sales yet)</t>
  </si>
  <si>
    <t>Sales for the year so far</t>
  </si>
  <si>
    <t>Cover Costs</t>
  </si>
  <si>
    <t>Marketing Costs</t>
  </si>
  <si>
    <t>Total Costs</t>
  </si>
  <si>
    <t>Cost per sellable book (to ensure when all sellable books are sold the costs above are covered)</t>
  </si>
  <si>
    <t>Standard Discount for an independent book store</t>
  </si>
  <si>
    <t>Minimum price (for $0 profit)</t>
  </si>
  <si>
    <t>Cover Price</t>
  </si>
  <si>
    <t>Gross Profit</t>
  </si>
  <si>
    <t>Standard Discount for consignment at chain store</t>
  </si>
  <si>
    <t>Preparing for an Event - in terms of costs</t>
  </si>
  <si>
    <t>This is a bonus spreadsheet that can help you work through the costs of going to an event like a comic convention in another city.</t>
  </si>
  <si>
    <t>Expenses</t>
  </si>
  <si>
    <t>Cost of Booth</t>
  </si>
  <si>
    <t>Cost of Setup (if any)</t>
  </si>
  <si>
    <t>Cost for helpers (if any)</t>
  </si>
  <si>
    <t>Cost for promotional material (specialty banners, ads in event flyer, online ads targeting people going to the event)</t>
  </si>
  <si>
    <t>Transporation cost (gas, parking)</t>
  </si>
  <si>
    <t>Cost of Stay (hotel, food)</t>
  </si>
  <si>
    <t>Cost of giveaways expected to be given away (buttons, pins, pens, etc.)</t>
  </si>
  <si>
    <t>Total Expenses</t>
  </si>
  <si>
    <t>Books</t>
  </si>
  <si>
    <t>Price of book at event</t>
  </si>
  <si>
    <t>Cost per book</t>
  </si>
  <si>
    <t>Profit per book</t>
  </si>
  <si>
    <t>Sales Target</t>
  </si>
  <si>
    <t>Number of books needing to be sold to break even</t>
  </si>
  <si>
    <t>Special Note:</t>
  </si>
  <si>
    <t>When you have multiple books, you have to estimate (or guess) how many of which type of book you're going to sell. I also do bundles, which again, I estimate how many I will sell. The total of the profits for all of those needs to equal my expenses or greater in order to make an event financially worth it. I do some events that are 'break even' ones, and other events that are intended to help put some money in the bank.</t>
  </si>
  <si>
    <r>
      <t xml:space="preserve">Welcome to the </t>
    </r>
    <r>
      <rPr>
        <b/>
        <i/>
      </rPr>
      <t>5 Critical Things For Successful Book Signings</t>
    </r>
    <r>
      <t xml:space="preserve"> spreadsheet! Right out of the pages of Critical Thing #4: Know Your Numbers comes the spreadsheet to help get you going.</t>
    </r>
  </si>
  <si>
    <t>This spreadsheet is provided as an additional free resource and as such, no warranties are made about it and the formulas used. It is expected that any user will go through how it works in order to ensure that the results are correct for them. No liability is assumed on behalf of Adam Dreece or ADZO Publishing Inc. Use at your own risk.</t>
  </si>
  <si>
    <t>Download your own copy and start enjoying it today.</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</si>
</sst>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00"/>
    <numFmt numFmtId="165" formatCode="mm/dd/yyyy"/>
    <numFmt numFmtId="166" formatCode="m/d/yyyy"/>
  </numFmts>
  <fonts count="7">
    <font>
      <sz val="10.0"/>
      <color rgb="FF000000"/>
      <name val="Arial"/>
    </font>
    <font>
      <b/>
      <sz val="14.0"/>
    </font>
    <font>
      <b/>
      <sz val="12.0"/>
    </font>
    <font/>
    <font>
      <b/>
    </font>
    <font>
      <i/>
    </font>
    <font>
      <b/>
      <i/>
    </font>
  </fonts>
  <fills count="11">
    <fill>
      <patternFill patternType="none"/>
    </fill>
    <fill>
      <patternFill patternType="lightGray"/>
    </fill>
    <fill>
      <patternFill patternType="solid">
        <fgColor rgb="FF6D9EEB"/>
        <bgColor rgb="FF6D9EEB"/>
      </patternFill>
    </fill>
    <fill>
      <patternFill patternType="solid">
        <fgColor rgb="FFF1C232"/>
        <bgColor rgb="FFF1C232"/>
      </patternFill>
    </fill>
    <fill>
      <patternFill patternType="solid">
        <fgColor rgb="FFFFE599"/>
        <bgColor rgb="FFFFE599"/>
      </patternFill>
    </fill>
    <fill>
      <patternFill patternType="solid">
        <fgColor rgb="FFFFD966"/>
        <bgColor rgb="FFFFD966"/>
      </patternFill>
    </fill>
    <fill>
      <patternFill patternType="solid">
        <fgColor rgb="FFB6D7A8"/>
        <bgColor rgb="FFB6D7A8"/>
      </patternFill>
    </fill>
    <fill>
      <patternFill patternType="solid">
        <fgColor rgb="FF93C47D"/>
        <bgColor rgb="FF93C47D"/>
      </patternFill>
    </fill>
    <fill>
      <patternFill patternType="solid">
        <fgColor rgb="FF8E7CC3"/>
        <bgColor rgb="FF8E7CC3"/>
      </patternFill>
    </fill>
    <fill>
      <patternFill patternType="solid">
        <fgColor rgb="FFD9D2E9"/>
        <bgColor rgb="FFD9D2E9"/>
      </patternFill>
    </fill>
    <fill>
      <patternFill patternType="solid">
        <fgColor rgb="FFB4A7D6"/>
        <bgColor rgb="FFB4A7D6"/>
      </patternFill>
    </fill>
  </fills>
  <borders count="1">
    <border/>
  </borders>
  <cellStyleXfs count="1">
    <xf borderId="0" fillId="0" fontId="0" numFmtId="0" applyAlignment="1" applyFont="1"/>
  </cellStyleXfs>
  <cellXfs count="39">
    <xf borderId="0" fillId="0" fontId="0" numFmtId="0" xfId="0" applyAlignment="1" applyFont="1">
      <alignment readingOrder="0" shrinkToFit="0" vertical="bottom" wrapText="0"/>
    </xf>
    <xf borderId="0" fillId="2" fontId="1" numFmtId="0" xfId="0" applyAlignment="1" applyFill="1" applyFont="1">
      <alignment readingOrder="0"/>
    </xf>
    <xf borderId="0" fillId="3" fontId="1" numFmtId="0" xfId="0" applyAlignment="1" applyFill="1" applyFont="1">
      <alignment readingOrder="0"/>
    </xf>
    <xf borderId="0" fillId="2" fontId="2" numFmtId="0" xfId="0" applyAlignment="1" applyFont="1">
      <alignment readingOrder="0"/>
    </xf>
    <xf borderId="0" fillId="3" fontId="3" numFmtId="0" xfId="0" applyFont="1"/>
    <xf borderId="0" fillId="0" fontId="3" numFmtId="0" xfId="0" applyAlignment="1" applyFont="1">
      <alignment readingOrder="0"/>
    </xf>
    <xf borderId="0" fillId="0" fontId="3" numFmtId="0" xfId="0" applyAlignment="1" applyFont="1">
      <alignment readingOrder="0" shrinkToFit="0" wrapText="1"/>
    </xf>
    <xf borderId="0" fillId="4" fontId="4" numFmtId="0" xfId="0" applyAlignment="1" applyFill="1" applyFont="1">
      <alignment readingOrder="0"/>
    </xf>
    <xf borderId="0" fillId="0" fontId="3" numFmtId="164" xfId="0" applyAlignment="1" applyFont="1" applyNumberFormat="1">
      <alignment readingOrder="0"/>
    </xf>
    <xf borderId="0" fillId="0" fontId="4" numFmtId="0" xfId="0" applyAlignment="1" applyFont="1">
      <alignment readingOrder="0"/>
    </xf>
    <xf borderId="0" fillId="0" fontId="3" numFmtId="165" xfId="0" applyAlignment="1" applyFont="1" applyNumberFormat="1">
      <alignment readingOrder="0"/>
    </xf>
    <xf borderId="0" fillId="0" fontId="5" numFmtId="0" xfId="0" applyFont="1"/>
    <xf borderId="0" fillId="0" fontId="5" numFmtId="0" xfId="0" applyAlignment="1" applyFont="1">
      <alignment readingOrder="0"/>
    </xf>
    <xf borderId="0" fillId="2" fontId="2" numFmtId="0" xfId="0" applyFont="1"/>
    <xf borderId="0" fillId="0" fontId="3" numFmtId="10" xfId="0" applyAlignment="1" applyFont="1" applyNumberFormat="1">
      <alignment readingOrder="0"/>
    </xf>
    <xf borderId="0" fillId="0" fontId="3" numFmtId="166" xfId="0" applyAlignment="1" applyFont="1" applyNumberFormat="1">
      <alignment readingOrder="0"/>
    </xf>
    <xf borderId="0" fillId="0" fontId="5" numFmtId="164" xfId="0" applyFont="1" applyNumberFormat="1"/>
    <xf borderId="0" fillId="0" fontId="3" numFmtId="164" xfId="0" applyFont="1" applyNumberFormat="1"/>
    <xf borderId="0" fillId="5" fontId="6" numFmtId="0" xfId="0" applyAlignment="1" applyFill="1" applyFont="1">
      <alignment readingOrder="0"/>
    </xf>
    <xf borderId="0" fillId="5" fontId="6" numFmtId="0" xfId="0" applyFont="1"/>
    <xf borderId="0" fillId="6" fontId="6" numFmtId="0" xfId="0" applyAlignment="1" applyFill="1" applyFont="1">
      <alignment readingOrder="0"/>
    </xf>
    <xf borderId="0" fillId="6" fontId="3" numFmtId="0" xfId="0" applyFont="1"/>
    <xf borderId="0" fillId="6" fontId="6" numFmtId="0" xfId="0" applyFont="1"/>
    <xf borderId="0" fillId="0" fontId="6" numFmtId="164" xfId="0" applyFont="1" applyNumberFormat="1"/>
    <xf borderId="0" fillId="0" fontId="6" numFmtId="0" xfId="0" applyAlignment="1" applyFont="1">
      <alignment readingOrder="0"/>
    </xf>
    <xf borderId="0" fillId="7" fontId="4" numFmtId="164" xfId="0" applyAlignment="1" applyFill="1" applyFont="1" applyNumberFormat="1">
      <alignment vertical="center"/>
    </xf>
    <xf borderId="0" fillId="7" fontId="4" numFmtId="0" xfId="0" applyAlignment="1" applyFont="1">
      <alignment readingOrder="0" shrinkToFit="0" wrapText="1"/>
    </xf>
    <xf borderId="0" fillId="8" fontId="1" numFmtId="0" xfId="0" applyAlignment="1" applyFill="1" applyFont="1">
      <alignment readingOrder="0"/>
    </xf>
    <xf borderId="0" fillId="0" fontId="3" numFmtId="164" xfId="0" applyAlignment="1" applyFont="1" applyNumberFormat="1">
      <alignment readingOrder="0" shrinkToFit="0" wrapText="1"/>
    </xf>
    <xf borderId="0" fillId="9" fontId="4" numFmtId="164" xfId="0" applyAlignment="1" applyFill="1" applyFont="1" applyNumberFormat="1">
      <alignment readingOrder="0"/>
    </xf>
    <xf borderId="0" fillId="9" fontId="3" numFmtId="0" xfId="0" applyAlignment="1" applyFont="1">
      <alignment readingOrder="0"/>
    </xf>
    <xf borderId="0" fillId="9" fontId="3" numFmtId="0" xfId="0" applyFont="1"/>
    <xf borderId="0" fillId="10" fontId="4" numFmtId="164" xfId="0" applyAlignment="1" applyFill="1" applyFont="1" applyNumberFormat="1">
      <alignment readingOrder="0"/>
    </xf>
    <xf borderId="0" fillId="10" fontId="3" numFmtId="0" xfId="0" applyAlignment="1" applyFont="1">
      <alignment readingOrder="0"/>
    </xf>
    <xf borderId="0" fillId="10" fontId="3" numFmtId="0" xfId="0" applyFont="1"/>
    <xf borderId="0" fillId="8" fontId="4" numFmtId="0" xfId="0" applyAlignment="1" applyFont="1">
      <alignment readingOrder="0"/>
    </xf>
    <xf borderId="0" fillId="8" fontId="3" numFmtId="0" xfId="0" applyFont="1"/>
    <xf borderId="0" fillId="0" fontId="6" numFmtId="1" xfId="0" applyFont="1" applyNumberFormat="1"/>
    <xf borderId="0" fillId="0" fontId="3" numFmtId="0" xfId="0" applyAlignment="1" applyFont="1">
      <alignment shrinkToFit="0" wrapText="1"/>
    </xf>
  </cellXfs>
  <cellStyles count="1">
    <cellStyle xfId="0" name="Normal" builtinId="0"/>
  </cellStyles>
  <dxfs count="2">
    <dxf>
      <font/>
      <fill>
        <patternFill patternType="solid">
          <fgColor rgb="FFB7E1CD"/>
          <bgColor rgb="FFB7E1CD"/>
        </patternFill>
      </fill>
      <border/>
    </dxf>
    <dxf>
      <font/>
      <fill>
        <patternFill patternType="solid">
          <fgColor rgb="FFFCE8B2"/>
          <bgColor rgb="FFFCE8B2"/>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0</xdr:colOff>
      <xdr:row>0</xdr:row>
      <xdr:rowOff>0</xdr:rowOff>
    </xdr:from>
    <xdr:ext cx="533400" cy="82867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2.71"/>
  </cols>
  <sheetData>
    <row r="1" ht="65.25" customHeight="1">
      <c r="A1" s="6"/>
      <c r="B1" s="6" t="s">
        <v>75</v>
      </c>
    </row>
    <row r="2">
      <c r="B2" s="6" t="s">
        <v>76</v>
      </c>
    </row>
    <row r="3">
      <c r="B3" s="38"/>
      <c r="C3" s="38"/>
      <c r="D3" s="38"/>
      <c r="E3" s="38"/>
      <c r="F3" s="38"/>
    </row>
    <row r="4">
      <c r="B4" s="6" t="s">
        <v>77</v>
      </c>
    </row>
    <row r="7">
      <c r="A7" s="6"/>
    </row>
    <row r="8">
      <c r="A8" s="6"/>
    </row>
    <row r="9">
      <c r="A9" s="6"/>
    </row>
  </sheetData>
  <mergeCells count="4">
    <mergeCell ref="B2:F2"/>
    <mergeCell ref="B1:F1"/>
    <mergeCell ref="A1:A6"/>
    <mergeCell ref="B4:F4"/>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34.71"/>
    <col customWidth="1" min="3" max="4" width="19.86"/>
    <col customWidth="1" min="5" max="5" width="19.71"/>
    <col customWidth="1" min="6" max="6" width="19.43"/>
    <col customWidth="1" min="7" max="7" width="16.43"/>
  </cols>
  <sheetData>
    <row r="1">
      <c r="A1" s="2" t="s">
        <v>1</v>
      </c>
      <c r="B1" s="4"/>
      <c r="C1" s="4"/>
      <c r="D1" s="4"/>
      <c r="E1" s="4"/>
      <c r="F1" s="4"/>
    </row>
    <row r="2">
      <c r="A2" s="5" t="s">
        <v>3</v>
      </c>
    </row>
    <row r="4">
      <c r="A4" s="7" t="s">
        <v>4</v>
      </c>
      <c r="B4" s="7" t="s">
        <v>5</v>
      </c>
      <c r="C4" s="7" t="s">
        <v>6</v>
      </c>
      <c r="D4" s="7" t="s">
        <v>7</v>
      </c>
      <c r="E4" s="7" t="s">
        <v>8</v>
      </c>
      <c r="F4" s="7" t="s">
        <v>9</v>
      </c>
      <c r="G4" s="7" t="s">
        <v>10</v>
      </c>
      <c r="K4" s="9" t="s">
        <v>11</v>
      </c>
    </row>
    <row r="5">
      <c r="A5" s="10">
        <v>43601.0</v>
      </c>
      <c r="B5" s="5" t="s">
        <v>16</v>
      </c>
      <c r="C5" s="5" t="s">
        <v>17</v>
      </c>
      <c r="D5" s="5" t="s">
        <v>19</v>
      </c>
      <c r="E5" s="5">
        <v>100.0</v>
      </c>
      <c r="F5" s="5">
        <v>150.0</v>
      </c>
      <c r="G5">
        <f t="shared" ref="G5:G6" si="1">E5-F5</f>
        <v>-50</v>
      </c>
      <c r="K5" s="5" t="s">
        <v>19</v>
      </c>
    </row>
    <row r="6">
      <c r="A6" s="15">
        <v>43603.0</v>
      </c>
      <c r="B6" s="5" t="s">
        <v>24</v>
      </c>
      <c r="C6" s="5" t="s">
        <v>25</v>
      </c>
      <c r="D6" s="5" t="s">
        <v>19</v>
      </c>
      <c r="E6" s="5">
        <v>100.0</v>
      </c>
      <c r="F6" s="5">
        <v>50.0</v>
      </c>
      <c r="G6">
        <f t="shared" si="1"/>
        <v>50</v>
      </c>
      <c r="K6" s="5" t="s">
        <v>26</v>
      </c>
    </row>
    <row r="7">
      <c r="A7" s="15">
        <v>43733.0</v>
      </c>
      <c r="B7" s="5" t="s">
        <v>27</v>
      </c>
      <c r="C7" s="5" t="s">
        <v>28</v>
      </c>
      <c r="D7" s="5" t="s">
        <v>32</v>
      </c>
      <c r="E7" s="5">
        <v>50.0</v>
      </c>
      <c r="H7" s="5" t="s">
        <v>33</v>
      </c>
      <c r="K7" s="5" t="s">
        <v>32</v>
      </c>
    </row>
    <row r="8">
      <c r="A8" s="15">
        <v>43734.0</v>
      </c>
      <c r="B8" s="5" t="s">
        <v>34</v>
      </c>
      <c r="C8" s="5" t="s">
        <v>28</v>
      </c>
      <c r="D8" s="5" t="s">
        <v>32</v>
      </c>
      <c r="E8" s="5">
        <v>60.0</v>
      </c>
      <c r="H8" s="5" t="s">
        <v>33</v>
      </c>
      <c r="K8" s="5" t="s">
        <v>35</v>
      </c>
    </row>
    <row r="9">
      <c r="K9" s="5" t="s">
        <v>36</v>
      </c>
    </row>
    <row r="10">
      <c r="K10" s="5" t="s">
        <v>38</v>
      </c>
    </row>
    <row r="33">
      <c r="B33" s="18" t="s">
        <v>43</v>
      </c>
      <c r="C33" s="19"/>
      <c r="D33" s="19"/>
      <c r="E33" s="19">
        <f>sumif(F5:F31, "", E5:E31)</f>
        <v>110</v>
      </c>
      <c r="F33" s="18" t="s">
        <v>45</v>
      </c>
      <c r="G33" s="19"/>
      <c r="H33" s="19"/>
    </row>
    <row r="34">
      <c r="B34" s="20" t="s">
        <v>46</v>
      </c>
      <c r="C34" s="21"/>
      <c r="D34" s="21"/>
      <c r="E34" s="21"/>
      <c r="F34" s="22">
        <f>sum(F5:F31)</f>
        <v>200</v>
      </c>
      <c r="G34" s="21"/>
      <c r="H34" s="21"/>
    </row>
  </sheetData>
  <conditionalFormatting sqref="G5:G31">
    <cfRule type="cellIs" dxfId="0" priority="1" operator="greaterThan">
      <formula>0</formula>
    </cfRule>
  </conditionalFormatting>
  <conditionalFormatting sqref="G5:G31">
    <cfRule type="cellIs" dxfId="1" priority="2" operator="lessThan">
      <formula>0</formula>
    </cfRule>
  </conditionalFormatting>
  <dataValidations>
    <dataValidation type="list" allowBlank="1" sqref="D5:D31">
      <formula1>'Tracking Your Success'!$K$5:$K$10</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c r="B1" s="3"/>
      <c r="C1" s="3"/>
      <c r="D1" s="3"/>
      <c r="E1" s="3"/>
    </row>
    <row r="2">
      <c r="A2" s="6" t="s">
        <v>2</v>
      </c>
    </row>
    <row r="3">
      <c r="A3" s="8"/>
      <c r="B3" s="5"/>
    </row>
    <row r="4">
      <c r="A4" s="8">
        <v>1200.0</v>
      </c>
      <c r="B4" s="5" t="s">
        <v>12</v>
      </c>
    </row>
    <row r="6">
      <c r="A6" s="5">
        <v>250.0</v>
      </c>
      <c r="B6" s="5" t="s">
        <v>13</v>
      </c>
    </row>
    <row r="7">
      <c r="A7" s="5">
        <v>5.0</v>
      </c>
      <c r="B7" s="5" t="s">
        <v>14</v>
      </c>
    </row>
    <row r="8">
      <c r="A8" s="5">
        <v>5.0</v>
      </c>
      <c r="B8" s="5" t="s">
        <v>15</v>
      </c>
    </row>
    <row r="9">
      <c r="A9" s="11">
        <f>A6-A7-A8</f>
        <v>240</v>
      </c>
      <c r="B9" s="12" t="s">
        <v>18</v>
      </c>
    </row>
    <row r="10">
      <c r="A10" s="8"/>
      <c r="B10" s="5"/>
    </row>
    <row r="11">
      <c r="A11" s="8">
        <f>A4/A9</f>
        <v>5</v>
      </c>
      <c r="B11" s="5" t="s">
        <v>20</v>
      </c>
    </row>
    <row r="12">
      <c r="A12" s="8"/>
      <c r="B12" s="5"/>
    </row>
    <row r="13">
      <c r="A13" s="3" t="s">
        <v>21</v>
      </c>
      <c r="B13" s="13"/>
      <c r="C13" s="13"/>
      <c r="D13" s="13"/>
      <c r="E13" s="13"/>
    </row>
    <row r="14">
      <c r="A14" s="8">
        <v>1200.0</v>
      </c>
      <c r="B14" s="5" t="s">
        <v>22</v>
      </c>
    </row>
    <row r="15">
      <c r="A15" s="14">
        <v>0.33</v>
      </c>
      <c r="B15" s="5" t="s">
        <v>23</v>
      </c>
    </row>
    <row r="16">
      <c r="A16" s="16">
        <f>A14*A15</f>
        <v>396</v>
      </c>
      <c r="B16" s="12" t="s">
        <v>29</v>
      </c>
    </row>
    <row r="18">
      <c r="A18" s="8">
        <v>300.0</v>
      </c>
      <c r="B18" s="5" t="s">
        <v>30</v>
      </c>
    </row>
    <row r="19">
      <c r="A19" s="14">
        <v>0.33</v>
      </c>
      <c r="B19" s="5" t="s">
        <v>31</v>
      </c>
    </row>
    <row r="20">
      <c r="A20" s="16">
        <f>A18*A19</f>
        <v>99</v>
      </c>
      <c r="B20" s="12" t="s">
        <v>37</v>
      </c>
    </row>
    <row r="22">
      <c r="A22" s="8">
        <v>250.0</v>
      </c>
      <c r="B22" s="5" t="s">
        <v>39</v>
      </c>
    </row>
    <row r="23">
      <c r="A23" s="14">
        <v>0.33</v>
      </c>
      <c r="B23" s="5" t="s">
        <v>31</v>
      </c>
    </row>
    <row r="24">
      <c r="A24" s="16">
        <f>A22*A23</f>
        <v>82.5</v>
      </c>
      <c r="B24" s="12" t="s">
        <v>40</v>
      </c>
    </row>
    <row r="26">
      <c r="A26" s="3" t="s">
        <v>41</v>
      </c>
      <c r="B26" s="13"/>
      <c r="C26" s="13"/>
      <c r="D26" s="13"/>
      <c r="E26" s="13"/>
    </row>
    <row r="28">
      <c r="A28" s="17">
        <f>A4</f>
        <v>1200</v>
      </c>
      <c r="B28" s="5" t="s">
        <v>42</v>
      </c>
    </row>
    <row r="29">
      <c r="A29" s="17">
        <f>A16</f>
        <v>396</v>
      </c>
      <c r="B29" s="5" t="s">
        <v>44</v>
      </c>
    </row>
    <row r="30">
      <c r="A30" s="17">
        <f>A20</f>
        <v>99</v>
      </c>
      <c r="B30" s="5" t="s">
        <v>47</v>
      </c>
    </row>
    <row r="31">
      <c r="A31" s="17">
        <f>A24</f>
        <v>82.5</v>
      </c>
      <c r="B31" s="5" t="s">
        <v>48</v>
      </c>
    </row>
    <row r="32">
      <c r="A32" s="23">
        <f>sum(A28:A31)</f>
        <v>1777.5</v>
      </c>
      <c r="B32" s="24" t="s">
        <v>49</v>
      </c>
    </row>
    <row r="34">
      <c r="A34">
        <f>A9</f>
        <v>240</v>
      </c>
      <c r="B34" s="5" t="s">
        <v>18</v>
      </c>
    </row>
    <row r="36">
      <c r="A36" s="25">
        <f>A32/A34</f>
        <v>7.40625</v>
      </c>
      <c r="B36" s="26" t="s">
        <v>50</v>
      </c>
    </row>
    <row r="38">
      <c r="A38" s="14">
        <v>0.4</v>
      </c>
      <c r="B38" s="5" t="s">
        <v>51</v>
      </c>
    </row>
    <row r="39">
      <c r="A39" s="17">
        <f>A36/(1-A38)</f>
        <v>12.34375</v>
      </c>
      <c r="B39" s="5" t="s">
        <v>52</v>
      </c>
    </row>
    <row r="40">
      <c r="A40" s="5">
        <v>14.99</v>
      </c>
      <c r="B40" s="5" t="s">
        <v>53</v>
      </c>
    </row>
    <row r="41">
      <c r="A41" s="16">
        <f>A40-A39</f>
        <v>2.64625</v>
      </c>
      <c r="B41" s="12" t="s">
        <v>54</v>
      </c>
    </row>
    <row r="43">
      <c r="A43" s="14">
        <v>0.45</v>
      </c>
      <c r="B43" s="5" t="s">
        <v>55</v>
      </c>
    </row>
    <row r="44">
      <c r="A44" s="17">
        <f>A36/(1-A43)</f>
        <v>13.46590909</v>
      </c>
      <c r="B44" s="5" t="s">
        <v>52</v>
      </c>
    </row>
    <row r="45">
      <c r="A45">
        <f>A40</f>
        <v>14.99</v>
      </c>
      <c r="B45" s="5" t="s">
        <v>53</v>
      </c>
    </row>
    <row r="46">
      <c r="A46" s="16">
        <f>A45-A44</f>
        <v>1.524090909</v>
      </c>
      <c r="B46" s="12" t="s">
        <v>54</v>
      </c>
    </row>
  </sheetData>
  <mergeCells count="2">
    <mergeCell ref="A2:E2"/>
    <mergeCell ref="B36:E36"/>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27" t="s">
        <v>56</v>
      </c>
    </row>
    <row r="2">
      <c r="A2" s="28" t="s">
        <v>57</v>
      </c>
    </row>
    <row r="3">
      <c r="A3" s="8"/>
      <c r="B3" s="5"/>
    </row>
    <row r="4">
      <c r="A4" s="29" t="s">
        <v>58</v>
      </c>
      <c r="B4" s="30"/>
      <c r="C4" s="31"/>
      <c r="D4" s="31"/>
    </row>
    <row r="5">
      <c r="A5" s="8">
        <v>250.0</v>
      </c>
      <c r="B5" s="5" t="s">
        <v>59</v>
      </c>
    </row>
    <row r="6">
      <c r="A6" s="8">
        <v>0.0</v>
      </c>
      <c r="B6" s="5" t="s">
        <v>60</v>
      </c>
    </row>
    <row r="7">
      <c r="A7" s="8">
        <v>0.0</v>
      </c>
      <c r="B7" s="5" t="s">
        <v>61</v>
      </c>
    </row>
    <row r="8">
      <c r="A8" s="8">
        <v>25.0</v>
      </c>
      <c r="B8" s="5" t="s">
        <v>62</v>
      </c>
    </row>
    <row r="9">
      <c r="A9" s="17"/>
    </row>
    <row r="10">
      <c r="A10" s="8">
        <v>100.0</v>
      </c>
      <c r="B10" s="5" t="s">
        <v>63</v>
      </c>
    </row>
    <row r="11">
      <c r="A11" s="8">
        <v>200.0</v>
      </c>
      <c r="B11" s="5" t="s">
        <v>64</v>
      </c>
    </row>
    <row r="12">
      <c r="A12" s="17"/>
    </row>
    <row r="13">
      <c r="A13" s="8">
        <v>25.0</v>
      </c>
      <c r="B13" s="5" t="s">
        <v>65</v>
      </c>
    </row>
    <row r="14">
      <c r="A14" s="17"/>
    </row>
    <row r="15">
      <c r="A15" s="23">
        <f>sum(A5:A13)</f>
        <v>600</v>
      </c>
      <c r="B15" s="24" t="s">
        <v>66</v>
      </c>
    </row>
    <row r="16">
      <c r="A16" s="17"/>
      <c r="B16" s="5"/>
    </row>
    <row r="17">
      <c r="A17" s="32" t="s">
        <v>67</v>
      </c>
      <c r="B17" s="33"/>
      <c r="C17" s="34"/>
      <c r="D17" s="34"/>
    </row>
    <row r="18">
      <c r="A18" s="8">
        <v>15.0</v>
      </c>
      <c r="B18" s="5" t="s">
        <v>68</v>
      </c>
    </row>
    <row r="19">
      <c r="A19" s="8">
        <v>10.0</v>
      </c>
      <c r="B19" s="5" t="s">
        <v>69</v>
      </c>
    </row>
    <row r="20">
      <c r="A20" s="23">
        <f>A18-A19</f>
        <v>5</v>
      </c>
      <c r="B20" s="24" t="s">
        <v>70</v>
      </c>
    </row>
    <row r="22">
      <c r="A22" s="35" t="s">
        <v>71</v>
      </c>
      <c r="B22" s="36"/>
      <c r="C22" s="36"/>
      <c r="D22" s="36"/>
    </row>
    <row r="23">
      <c r="A23" s="37">
        <f>A15/A20</f>
        <v>120</v>
      </c>
      <c r="B23" s="24" t="s">
        <v>72</v>
      </c>
    </row>
    <row r="25">
      <c r="A25" s="24" t="s">
        <v>73</v>
      </c>
    </row>
    <row r="26">
      <c r="A26" s="6" t="s">
        <v>74</v>
      </c>
    </row>
  </sheetData>
  <mergeCells count="3">
    <mergeCell ref="A1:F1"/>
    <mergeCell ref="A2:E2"/>
    <mergeCell ref="A26:E29"/>
  </mergeCells>
  <drawing r:id="rId1"/>
</worksheet>
</file>